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Расчет ген. структ. популяции" sheetId="1" r:id="rId1"/>
    <sheet name="Пример" sheetId="2" r:id="rId2"/>
  </sheets>
  <calcPr calcId="145621"/>
</workbook>
</file>

<file path=xl/calcChain.xml><?xml version="1.0" encoding="utf-8"?>
<calcChain xmlns="http://schemas.openxmlformats.org/spreadsheetml/2006/main">
  <c r="C5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10" i="1" l="1"/>
  <c r="F10" i="1"/>
  <c r="E10" i="1" l="1"/>
  <c r="D10" i="1"/>
  <c r="F11" i="1"/>
  <c r="B11" i="1"/>
  <c r="F9" i="1"/>
  <c r="B9" i="1"/>
  <c r="D9" i="1" s="1"/>
  <c r="D11" i="1" l="1"/>
  <c r="E11" i="1"/>
  <c r="B12" i="1"/>
  <c r="F12" i="1"/>
  <c r="E9" i="1"/>
  <c r="E12" i="1" l="1"/>
  <c r="D12" i="1"/>
  <c r="B13" i="1"/>
  <c r="F13" i="1"/>
  <c r="D13" i="1" l="1"/>
  <c r="E13" i="1"/>
  <c r="B14" i="1"/>
  <c r="F14" i="1"/>
  <c r="E14" i="1" l="1"/>
  <c r="D14" i="1"/>
  <c r="B15" i="1"/>
  <c r="F15" i="1"/>
  <c r="D15" i="1" l="1"/>
  <c r="E15" i="1"/>
  <c r="B16" i="1"/>
  <c r="F16" i="1"/>
  <c r="E16" i="1" l="1"/>
  <c r="D16" i="1"/>
  <c r="B17" i="1"/>
  <c r="F17" i="1"/>
  <c r="D17" i="1" l="1"/>
  <c r="E17" i="1"/>
  <c r="B18" i="1"/>
  <c r="F18" i="1"/>
  <c r="E18" i="1" l="1"/>
  <c r="D18" i="1"/>
  <c r="B19" i="1"/>
  <c r="F19" i="1"/>
  <c r="D19" i="1" l="1"/>
  <c r="E19" i="1"/>
  <c r="B20" i="1"/>
  <c r="F20" i="1"/>
  <c r="E20" i="1" l="1"/>
  <c r="D20" i="1"/>
  <c r="B21" i="1"/>
  <c r="F21" i="1"/>
  <c r="D21" i="1" l="1"/>
  <c r="E21" i="1"/>
  <c r="B22" i="1"/>
  <c r="F22" i="1"/>
  <c r="B23" i="1" l="1"/>
  <c r="F23" i="1"/>
  <c r="E22" i="1"/>
  <c r="D22" i="1"/>
  <c r="D23" i="1" l="1"/>
  <c r="E23" i="1"/>
  <c r="B24" i="1"/>
  <c r="F24" i="1"/>
  <c r="E24" i="1" l="1"/>
  <c r="D24" i="1"/>
  <c r="B25" i="1"/>
  <c r="F25" i="1"/>
  <c r="E25" i="1" l="1"/>
  <c r="D25" i="1"/>
  <c r="F26" i="1"/>
  <c r="B26" i="1"/>
  <c r="F27" i="1" l="1"/>
  <c r="B27" i="1"/>
  <c r="D26" i="1"/>
  <c r="E26" i="1"/>
  <c r="F28" i="1" l="1"/>
  <c r="B28" i="1"/>
  <c r="E27" i="1"/>
  <c r="D27" i="1"/>
  <c r="D28" i="1" l="1"/>
  <c r="E28" i="1"/>
  <c r="B29" i="1"/>
  <c r="F29" i="1"/>
  <c r="E29" i="1" l="1"/>
  <c r="D29" i="1"/>
</calcChain>
</file>

<file path=xl/sharedStrings.xml><?xml version="1.0" encoding="utf-8"?>
<sst xmlns="http://schemas.openxmlformats.org/spreadsheetml/2006/main" count="21" uniqueCount="18">
  <si>
    <t>Поколение</t>
  </si>
  <si>
    <t>Частота аллеля</t>
  </si>
  <si>
    <t>Частота генотипов, %</t>
  </si>
  <si>
    <t>рА</t>
  </si>
  <si>
    <t>Исходное</t>
  </si>
  <si>
    <t>?</t>
  </si>
  <si>
    <r>
      <t>p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АА   </t>
    </r>
  </si>
  <si>
    <t>pqАа</t>
  </si>
  <si>
    <r>
      <t xml:space="preserve"> q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аа</t>
    </r>
  </si>
  <si>
    <r>
      <t xml:space="preserve"> q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аа           =</t>
    </r>
  </si>
  <si>
    <t>2pq            +</t>
  </si>
  <si>
    <r>
      <t>p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АА         +</t>
    </r>
  </si>
  <si>
    <t>qа</t>
  </si>
  <si>
    <t>Пример.</t>
  </si>
  <si>
    <t>Пояснения.</t>
  </si>
  <si>
    <t>Образец.</t>
  </si>
  <si>
    <t>Динамика генетической структуры панмиктической популяции при коэффициенте отбора S = 1→(аа).</t>
  </si>
  <si>
    <t>1 (100 %)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</si>
</sst>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rgb="FFECFBE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0" fillId="2" borderId="0" xfId="0" applyFill="1"/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CFBEB"/>
      <color rgb="FFFFE7E7"/>
      <color rgb="FFE8FEFC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74073175420554"/>
          <c:y val="3.5469564219461389E-2"/>
          <c:w val="0.72799357386693442"/>
          <c:h val="0.7098589646848058"/>
        </c:manualLayout>
      </c:layout>
      <c:lineChart>
        <c:grouping val="standard"/>
        <c:varyColors val="0"/>
        <c:ser>
          <c:idx val="0"/>
          <c:order val="0"/>
          <c:tx>
            <c:v>pA</c:v>
          </c:tx>
          <c:marker>
            <c:symbol val="none"/>
          </c:marker>
          <c:cat>
            <c:strRef>
              <c:f>'Расчет ген. структ. популяции'!$A$9:$A$29</c:f>
              <c:strCache>
                <c:ptCount val="2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strCache>
            </c:strRef>
          </c:cat>
          <c:val>
            <c:numRef>
              <c:f>'Расчет ген. структ. популяции'!$B$9:$B$29</c:f>
              <c:numCache>
                <c:formatCode>0.0000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qa</c:v>
          </c:tx>
          <c:marker>
            <c:symbol val="none"/>
          </c:marker>
          <c:cat>
            <c:strRef>
              <c:f>'Расчет ген. структ. популяции'!$A$9:$A$29</c:f>
              <c:strCache>
                <c:ptCount val="2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strCache>
            </c:strRef>
          </c:cat>
          <c:val>
            <c:numRef>
              <c:f>'Расчет ген. структ. популяции'!$C$9:$C$29</c:f>
              <c:numCache>
                <c:formatCode>0.0000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70336"/>
        <c:axId val="137471872"/>
      </c:lineChart>
      <c:catAx>
        <c:axId val="13747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Поколения</a:t>
                </a:r>
              </a:p>
            </c:rich>
          </c:tx>
          <c:layout>
            <c:manualLayout>
              <c:xMode val="edge"/>
              <c:yMode val="edge"/>
              <c:x val="0.48169284651751371"/>
              <c:y val="0.85849827400073331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060" baseline="0"/>
            </a:pPr>
            <a:endParaRPr lang="ru-RU"/>
          </a:p>
        </c:txPr>
        <c:crossAx val="137471872"/>
        <c:crosses val="autoZero"/>
        <c:auto val="1"/>
        <c:lblAlgn val="ctr"/>
        <c:lblOffset val="100"/>
        <c:noMultiLvlLbl val="0"/>
      </c:catAx>
      <c:valAx>
        <c:axId val="1374718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Частота  аллеля</a:t>
                </a:r>
              </a:p>
            </c:rich>
          </c:tx>
          <c:layout>
            <c:manualLayout>
              <c:xMode val="edge"/>
              <c:yMode val="edge"/>
              <c:x val="1.7660044150110375E-2"/>
              <c:y val="0.1944100271467846"/>
            </c:manualLayout>
          </c:layout>
          <c:overlay val="0"/>
        </c:title>
        <c:numFmt formatCode="0.000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37470336"/>
        <c:crosses val="autoZero"/>
        <c:crossBetween val="between"/>
      </c:valAx>
      <c:spPr>
        <a:solidFill>
          <a:schemeClr val="bg1"/>
        </a:solidFill>
      </c:spPr>
    </c:plotArea>
    <c:legend>
      <c:legendPos val="b"/>
      <c:layout>
        <c:manualLayout>
          <c:xMode val="edge"/>
          <c:yMode val="edge"/>
          <c:x val="0.43915517720859831"/>
          <c:y val="0.91888082734218457"/>
          <c:w val="0.26307577163057294"/>
          <c:h val="6.1772137629018321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74073175420554"/>
          <c:y val="3.5469564219461389E-2"/>
          <c:w val="0.72799357386693442"/>
          <c:h val="0.7098589646848058"/>
        </c:manualLayout>
      </c:layout>
      <c:lineChart>
        <c:grouping val="standard"/>
        <c:varyColors val="0"/>
        <c:ser>
          <c:idx val="2"/>
          <c:order val="0"/>
          <c:tx>
            <c:v>p2AA</c:v>
          </c:tx>
          <c:marker>
            <c:symbol val="none"/>
          </c:marker>
          <c:cat>
            <c:strRef>
              <c:f>'Расчет ген. структ. популяции'!$A$9:$A$29</c:f>
              <c:strCache>
                <c:ptCount val="2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strCache>
            </c:strRef>
          </c:cat>
          <c:val>
            <c:numRef>
              <c:f>'Расчет ген. структ. популяции'!$D$9:$D$29</c:f>
              <c:numCache>
                <c:formatCode>0.0000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v>2pqAa</c:v>
          </c:tx>
          <c:marker>
            <c:symbol val="none"/>
          </c:marker>
          <c:cat>
            <c:strRef>
              <c:f>'Расчет ген. структ. популяции'!$A$9:$A$29</c:f>
              <c:strCache>
                <c:ptCount val="2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strCache>
            </c:strRef>
          </c:cat>
          <c:val>
            <c:numRef>
              <c:f>'Расчет ген. структ. популяции'!$E$9:$E$29</c:f>
              <c:numCache>
                <c:formatCode>0.0000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4"/>
          <c:order val="2"/>
          <c:tx>
            <c:v>q2aa</c:v>
          </c:tx>
          <c:marker>
            <c:symbol val="none"/>
          </c:marker>
          <c:cat>
            <c:strRef>
              <c:f>'Расчет ген. структ. популяции'!$A$9:$A$29</c:f>
              <c:strCache>
                <c:ptCount val="2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strCache>
            </c:strRef>
          </c:cat>
          <c:val>
            <c:numRef>
              <c:f>'Расчет ген. структ. популяции'!$F$9:$F$29</c:f>
              <c:numCache>
                <c:formatCode>0.00000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64448"/>
        <c:axId val="137475200"/>
      </c:lineChart>
      <c:catAx>
        <c:axId val="13746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Поколения</a:t>
                </a:r>
              </a:p>
            </c:rich>
          </c:tx>
          <c:layout>
            <c:manualLayout>
              <c:xMode val="edge"/>
              <c:yMode val="edge"/>
              <c:x val="0.48169284651751371"/>
              <c:y val="0.85849827400073331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060" baseline="0"/>
            </a:pPr>
            <a:endParaRPr lang="ru-RU"/>
          </a:p>
        </c:txPr>
        <c:crossAx val="137475200"/>
        <c:crosses val="autoZero"/>
        <c:auto val="1"/>
        <c:lblAlgn val="ctr"/>
        <c:lblOffset val="100"/>
        <c:noMultiLvlLbl val="0"/>
      </c:catAx>
      <c:valAx>
        <c:axId val="1374752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Частота  генотипа</a:t>
                </a:r>
              </a:p>
            </c:rich>
          </c:tx>
          <c:layout>
            <c:manualLayout>
              <c:xMode val="edge"/>
              <c:yMode val="edge"/>
              <c:x val="1.7660044150110375E-2"/>
              <c:y val="0.1944100271467846"/>
            </c:manualLayout>
          </c:layout>
          <c:overlay val="0"/>
        </c:title>
        <c:numFmt formatCode="0.000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37464448"/>
        <c:crosses val="autoZero"/>
        <c:crossBetween val="between"/>
      </c:valAx>
      <c:spPr>
        <a:solidFill>
          <a:schemeClr val="bg1"/>
        </a:solidFill>
      </c:spPr>
    </c:plotArea>
    <c:legend>
      <c:legendPos val="b"/>
      <c:layout>
        <c:manualLayout>
          <c:xMode val="edge"/>
          <c:yMode val="edge"/>
          <c:x val="0.12804392093038014"/>
          <c:y val="0.9221053331803174"/>
          <c:w val="0.81763701027098756"/>
          <c:h val="6.1772137629018321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30</xdr:row>
      <xdr:rowOff>9525</xdr:rowOff>
    </xdr:from>
    <xdr:to>
      <xdr:col>0</xdr:col>
      <xdr:colOff>1127043</xdr:colOff>
      <xdr:row>31</xdr:row>
      <xdr:rowOff>152400</xdr:rowOff>
    </xdr:to>
    <xdr:pic>
      <xdr:nvPicPr>
        <xdr:cNvPr id="8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3" r="41541"/>
        <a:stretch/>
      </xdr:blipFill>
      <xdr:spPr bwMode="auto">
        <a:xfrm>
          <a:off x="209550" y="6353175"/>
          <a:ext cx="917493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33</xdr:row>
      <xdr:rowOff>4762</xdr:rowOff>
    </xdr:from>
    <xdr:to>
      <xdr:col>2</xdr:col>
      <xdr:colOff>1428748</xdr:colOff>
      <xdr:row>53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600075</xdr:colOff>
      <xdr:row>33</xdr:row>
      <xdr:rowOff>0</xdr:rowOff>
    </xdr:from>
    <xdr:to>
      <xdr:col>6</xdr:col>
      <xdr:colOff>600073</xdr:colOff>
      <xdr:row>52</xdr:row>
      <xdr:rowOff>185738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0</xdr:colOff>
      <xdr:row>7</xdr:row>
      <xdr:rowOff>9525</xdr:rowOff>
    </xdr:to>
    <xdr:sp macro="" textlink="">
      <xdr:nvSpPr>
        <xdr:cNvPr id="2" name="TextBox 1"/>
        <xdr:cNvSpPr txBox="1"/>
      </xdr:nvSpPr>
      <xdr:spPr>
        <a:xfrm>
          <a:off x="0" y="247650"/>
          <a:ext cx="9144000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>
              <a:effectLst/>
              <a:latin typeface="Times New Roman"/>
              <a:ea typeface="Times New Roman"/>
            </a:rPr>
            <a:t>     У озимой ржи сорта Пуховчанка обнаружена аномалия мейоза «деление в тетрадах», обусловленная рецессивным геном </a:t>
          </a:r>
          <a:r>
            <a:rPr lang="en-US" sz="1200">
              <a:effectLst/>
              <a:latin typeface="Times New Roman"/>
              <a:ea typeface="Times New Roman"/>
            </a:rPr>
            <a:t>t</a:t>
          </a:r>
          <a:r>
            <a:rPr lang="ru-RU" sz="1200">
              <a:effectLst/>
              <a:latin typeface="Times New Roman"/>
              <a:ea typeface="Times New Roman"/>
            </a:rPr>
            <a:t>. Встречаемость этого гена в гомозиготном состоянии (</a:t>
          </a:r>
          <a:r>
            <a:rPr lang="en-US" sz="1200">
              <a:effectLst/>
              <a:latin typeface="Times New Roman"/>
              <a:ea typeface="Times New Roman"/>
            </a:rPr>
            <a:t>tt</a:t>
          </a:r>
          <a:r>
            <a:rPr lang="ru-RU" sz="1200">
              <a:effectLst/>
              <a:latin typeface="Times New Roman"/>
              <a:ea typeface="Times New Roman"/>
            </a:rPr>
            <a:t>) приводит к полной стерильности (не образуются семена). Доминантный аллель – </a:t>
          </a:r>
          <a:r>
            <a:rPr lang="en-US" sz="1200">
              <a:effectLst/>
              <a:latin typeface="Times New Roman"/>
              <a:ea typeface="Times New Roman"/>
            </a:rPr>
            <a:t>T</a:t>
          </a:r>
          <a:r>
            <a:rPr lang="ru-RU" sz="1200">
              <a:effectLst/>
              <a:latin typeface="Times New Roman"/>
              <a:ea typeface="Times New Roman"/>
            </a:rPr>
            <a:t> как в гомозиготном, так и в гетерозиготном состоянии обусловливает нормальную фертильность (озерненные колосья).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>
              <a:effectLst/>
              <a:latin typeface="Times New Roman"/>
              <a:ea typeface="Times New Roman"/>
            </a:rPr>
            <a:t>     Из 1000 проанализированных растений 20 имели стерильные колосья. Определите динамику генетической структуры популяции в 20 поколениях.</a:t>
          </a:r>
        </a:p>
        <a:p>
          <a:endParaRPr lang="ru-RU" sz="1200"/>
        </a:p>
      </xdr:txBody>
    </xdr:sp>
    <xdr:clientData/>
  </xdr:twoCellAnchor>
  <xdr:twoCellAnchor>
    <xdr:from>
      <xdr:col>0</xdr:col>
      <xdr:colOff>0</xdr:colOff>
      <xdr:row>8</xdr:row>
      <xdr:rowOff>190500</xdr:rowOff>
    </xdr:from>
    <xdr:to>
      <xdr:col>15</xdr:col>
      <xdr:colOff>0</xdr:colOff>
      <xdr:row>16</xdr:row>
      <xdr:rowOff>9525</xdr:rowOff>
    </xdr:to>
    <xdr:sp macro="" textlink="">
      <xdr:nvSpPr>
        <xdr:cNvPr id="3" name="TextBox 2"/>
        <xdr:cNvSpPr txBox="1"/>
      </xdr:nvSpPr>
      <xdr:spPr>
        <a:xfrm>
          <a:off x="0" y="1390650"/>
          <a:ext cx="914400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1. Количество растений с рецессивным признаком внесите в ячейку С3 (выделена цветом), общее количество растений - в ячейку </a:t>
          </a:r>
          <a:r>
            <a:rPr lang="en-US" sz="1200" baseline="0">
              <a:effectLst/>
              <a:latin typeface="Times New Roman"/>
              <a:ea typeface="Times New Roman"/>
            </a:rPr>
            <a:t>D</a:t>
          </a:r>
          <a:r>
            <a:rPr lang="ru-RU" sz="1200" baseline="0">
              <a:effectLst/>
              <a:latin typeface="Times New Roman"/>
              <a:ea typeface="Times New Roman"/>
            </a:rPr>
            <a:t>3 (выделена цветом).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2. Расчет динамики генетической структуры популяции будет показан в таблице для 20 поколений (в том случае, если количество поколений в задании меньше 20, то лишние строки следует удалить).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3. По графикам, отражающим динамику частот аллелей и генотипов, сделайте вывод о том, как изменяется частотадоминантного и рецессивного аллеля, доминантных гомозигот, гетерозигот и рецессивных гомозигот при полной элиминации рецессивного аллеля.</a:t>
          </a:r>
          <a:endParaRPr lang="ru-RU" sz="1200">
            <a:effectLst/>
            <a:latin typeface="Times New Roman"/>
            <a:ea typeface="Times New Roman"/>
          </a:endParaRPr>
        </a:p>
        <a:p>
          <a:endParaRPr lang="ru-RU" sz="1200"/>
        </a:p>
      </xdr:txBody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15</xdr:col>
      <xdr:colOff>9525</xdr:colOff>
      <xdr:row>73</xdr:row>
      <xdr:rowOff>0</xdr:rowOff>
    </xdr:to>
    <xdr:pic>
      <xdr:nvPicPr>
        <xdr:cNvPr id="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"/>
          <a:ext cx="9153525" cy="10477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C3" sqref="C3"/>
    </sheetView>
  </sheetViews>
  <sheetFormatPr defaultRowHeight="15" x14ac:dyDescent="0.25"/>
  <cols>
    <col min="1" max="6" width="21.42578125" customWidth="1"/>
  </cols>
  <sheetData>
    <row r="1" spans="1:10" ht="18.75" x14ac:dyDescent="0.25">
      <c r="A1" s="6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spans="1:10" ht="15.75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5</v>
      </c>
      <c r="B3" s="8" t="s">
        <v>5</v>
      </c>
      <c r="C3" s="17"/>
      <c r="D3" s="17"/>
      <c r="E3" s="2"/>
      <c r="F3" s="2"/>
      <c r="G3" s="2"/>
      <c r="H3" s="2"/>
      <c r="I3" s="2"/>
      <c r="J3" s="2"/>
    </row>
    <row r="4" spans="1:10" ht="18.75" x14ac:dyDescent="0.25">
      <c r="A4" s="9" t="s">
        <v>11</v>
      </c>
      <c r="B4" s="9" t="s">
        <v>10</v>
      </c>
      <c r="C4" s="9" t="s">
        <v>9</v>
      </c>
      <c r="D4" s="8" t="s">
        <v>17</v>
      </c>
      <c r="E4" s="2"/>
      <c r="F4" s="2"/>
      <c r="G4" s="2"/>
      <c r="H4" s="2"/>
      <c r="I4" s="2"/>
      <c r="J4" s="2"/>
    </row>
    <row r="5" spans="1:10" ht="15.75" x14ac:dyDescent="0.25">
      <c r="A5" s="3" t="s">
        <v>5</v>
      </c>
      <c r="B5" s="3" t="s">
        <v>5</v>
      </c>
      <c r="C5" s="16" t="e">
        <f>C3/D3</f>
        <v>#DIV/0!</v>
      </c>
      <c r="D5" s="8">
        <v>1</v>
      </c>
      <c r="E5" s="2"/>
      <c r="F5" s="2"/>
      <c r="G5" s="2"/>
      <c r="H5" s="2"/>
      <c r="I5" s="2"/>
      <c r="J5" s="2"/>
    </row>
    <row r="6" spans="1:10" ht="16.5" thickBot="1" x14ac:dyDescent="0.3">
      <c r="A6" s="3"/>
      <c r="B6" s="2"/>
      <c r="C6" s="2"/>
      <c r="D6" s="2"/>
      <c r="E6" s="2"/>
      <c r="F6" s="2"/>
      <c r="G6" s="2"/>
      <c r="H6" s="2"/>
      <c r="I6" s="2"/>
      <c r="J6" s="2"/>
    </row>
    <row r="7" spans="1:10" ht="16.5" thickBot="1" x14ac:dyDescent="0.3">
      <c r="A7" s="18" t="s">
        <v>0</v>
      </c>
      <c r="B7" s="20" t="s">
        <v>1</v>
      </c>
      <c r="C7" s="21"/>
      <c r="D7" s="20" t="s">
        <v>2</v>
      </c>
      <c r="E7" s="22"/>
      <c r="F7" s="21"/>
      <c r="G7" s="2"/>
      <c r="H7" s="2"/>
      <c r="I7" s="2"/>
      <c r="J7" s="2"/>
    </row>
    <row r="8" spans="1:10" ht="19.5" thickBot="1" x14ac:dyDescent="0.3">
      <c r="A8" s="19"/>
      <c r="B8" s="4" t="s">
        <v>3</v>
      </c>
      <c r="C8" s="4" t="s">
        <v>12</v>
      </c>
      <c r="D8" s="4" t="s">
        <v>6</v>
      </c>
      <c r="E8" s="4" t="s">
        <v>7</v>
      </c>
      <c r="F8" s="10" t="s">
        <v>8</v>
      </c>
      <c r="G8" s="2"/>
      <c r="H8" s="2"/>
      <c r="I8" s="2"/>
      <c r="J8" s="2"/>
    </row>
    <row r="9" spans="1:10" ht="16.5" thickBot="1" x14ac:dyDescent="0.3">
      <c r="A9" s="5" t="s">
        <v>4</v>
      </c>
      <c r="B9" s="12" t="e">
        <f>1-C9</f>
        <v>#DIV/0!</v>
      </c>
      <c r="C9" s="12" t="e">
        <f>SQRT(C5)</f>
        <v>#DIV/0!</v>
      </c>
      <c r="D9" s="12" t="e">
        <f>POWER(B9,2)</f>
        <v>#DIV/0!</v>
      </c>
      <c r="E9" s="12" t="e">
        <f>2*B9*C9</f>
        <v>#DIV/0!</v>
      </c>
      <c r="F9" s="11" t="e">
        <f>POWER(C9,2)</f>
        <v>#DIV/0!</v>
      </c>
      <c r="G9" s="2"/>
      <c r="H9" s="2"/>
      <c r="I9" s="2"/>
      <c r="J9" s="2"/>
    </row>
    <row r="10" spans="1:10" ht="16.5" thickBot="1" x14ac:dyDescent="0.3">
      <c r="A10" s="5">
        <v>1</v>
      </c>
      <c r="B10" s="12" t="e">
        <f>1-C10</f>
        <v>#DIV/0!</v>
      </c>
      <c r="C10" s="12" t="e">
        <f>C9/(1+1*C9)</f>
        <v>#DIV/0!</v>
      </c>
      <c r="D10" s="12" t="e">
        <f>POWER(B10,2)</f>
        <v>#DIV/0!</v>
      </c>
      <c r="E10" s="12" t="e">
        <f>2*B10*C10</f>
        <v>#DIV/0!</v>
      </c>
      <c r="F10" s="11" t="e">
        <f>POWER(C10,2)</f>
        <v>#DIV/0!</v>
      </c>
      <c r="G10" s="2"/>
      <c r="H10" s="2"/>
      <c r="I10" s="2"/>
      <c r="J10" s="2"/>
    </row>
    <row r="11" spans="1:10" ht="16.5" thickBot="1" x14ac:dyDescent="0.3">
      <c r="A11" s="5">
        <v>2</v>
      </c>
      <c r="B11" s="12" t="e">
        <f t="shared" ref="B11:B29" si="0">1-C11</f>
        <v>#DIV/0!</v>
      </c>
      <c r="C11" s="12" t="e">
        <f>C10/(1+2*C10)</f>
        <v>#DIV/0!</v>
      </c>
      <c r="D11" s="12" t="e">
        <f t="shared" ref="D11:D29" si="1">POWER(B11,2)</f>
        <v>#DIV/0!</v>
      </c>
      <c r="E11" s="12" t="e">
        <f t="shared" ref="E11:E29" si="2">2*B11*C11</f>
        <v>#DIV/0!</v>
      </c>
      <c r="F11" s="11" t="e">
        <f t="shared" ref="F11:F29" si="3">POWER(C11,2)</f>
        <v>#DIV/0!</v>
      </c>
      <c r="G11" s="2"/>
      <c r="H11" s="2"/>
      <c r="I11" s="2"/>
      <c r="J11" s="2"/>
    </row>
    <row r="12" spans="1:10" ht="16.5" thickBot="1" x14ac:dyDescent="0.3">
      <c r="A12" s="5">
        <v>3</v>
      </c>
      <c r="B12" s="12" t="e">
        <f t="shared" si="0"/>
        <v>#DIV/0!</v>
      </c>
      <c r="C12" s="12" t="e">
        <f>C11/(1+3*C11)</f>
        <v>#DIV/0!</v>
      </c>
      <c r="D12" s="12" t="e">
        <f t="shared" si="1"/>
        <v>#DIV/0!</v>
      </c>
      <c r="E12" s="12" t="e">
        <f t="shared" si="2"/>
        <v>#DIV/0!</v>
      </c>
      <c r="F12" s="11" t="e">
        <f t="shared" si="3"/>
        <v>#DIV/0!</v>
      </c>
      <c r="G12" s="2"/>
      <c r="H12" s="2"/>
      <c r="I12" s="2"/>
      <c r="J12" s="2"/>
    </row>
    <row r="13" spans="1:10" ht="16.5" thickBot="1" x14ac:dyDescent="0.3">
      <c r="A13" s="5">
        <v>4</v>
      </c>
      <c r="B13" s="12" t="e">
        <f t="shared" si="0"/>
        <v>#DIV/0!</v>
      </c>
      <c r="C13" s="12" t="e">
        <f>C12/(1+4*C12)</f>
        <v>#DIV/0!</v>
      </c>
      <c r="D13" s="12" t="e">
        <f t="shared" si="1"/>
        <v>#DIV/0!</v>
      </c>
      <c r="E13" s="12" t="e">
        <f t="shared" si="2"/>
        <v>#DIV/0!</v>
      </c>
      <c r="F13" s="11" t="e">
        <f t="shared" si="3"/>
        <v>#DIV/0!</v>
      </c>
      <c r="G13" s="2"/>
      <c r="H13" s="2"/>
      <c r="I13" s="2"/>
      <c r="J13" s="2"/>
    </row>
    <row r="14" spans="1:10" ht="16.5" thickBot="1" x14ac:dyDescent="0.3">
      <c r="A14" s="5">
        <v>5</v>
      </c>
      <c r="B14" s="12" t="e">
        <f t="shared" si="0"/>
        <v>#DIV/0!</v>
      </c>
      <c r="C14" s="12" t="e">
        <f>C13/(1+5*C13)</f>
        <v>#DIV/0!</v>
      </c>
      <c r="D14" s="12" t="e">
        <f t="shared" si="1"/>
        <v>#DIV/0!</v>
      </c>
      <c r="E14" s="12" t="e">
        <f t="shared" si="2"/>
        <v>#DIV/0!</v>
      </c>
      <c r="F14" s="11" t="e">
        <f t="shared" si="3"/>
        <v>#DIV/0!</v>
      </c>
      <c r="G14" s="2"/>
      <c r="H14" s="2"/>
      <c r="I14" s="2"/>
      <c r="J14" s="2"/>
    </row>
    <row r="15" spans="1:10" ht="16.5" thickBot="1" x14ac:dyDescent="0.3">
      <c r="A15" s="5">
        <v>6</v>
      </c>
      <c r="B15" s="12" t="e">
        <f t="shared" si="0"/>
        <v>#DIV/0!</v>
      </c>
      <c r="C15" s="12" t="e">
        <f>C14/(1+6*C14)</f>
        <v>#DIV/0!</v>
      </c>
      <c r="D15" s="12" t="e">
        <f t="shared" si="1"/>
        <v>#DIV/0!</v>
      </c>
      <c r="E15" s="12" t="e">
        <f t="shared" si="2"/>
        <v>#DIV/0!</v>
      </c>
      <c r="F15" s="11" t="e">
        <f t="shared" si="3"/>
        <v>#DIV/0!</v>
      </c>
      <c r="G15" s="2"/>
      <c r="H15" s="2"/>
      <c r="I15" s="2"/>
      <c r="J15" s="2"/>
    </row>
    <row r="16" spans="1:10" ht="16.5" thickBot="1" x14ac:dyDescent="0.3">
      <c r="A16" s="5">
        <v>7</v>
      </c>
      <c r="B16" s="12" t="e">
        <f t="shared" si="0"/>
        <v>#DIV/0!</v>
      </c>
      <c r="C16" s="12" t="e">
        <f>C15/(1+7*C15)</f>
        <v>#DIV/0!</v>
      </c>
      <c r="D16" s="12" t="e">
        <f t="shared" si="1"/>
        <v>#DIV/0!</v>
      </c>
      <c r="E16" s="12" t="e">
        <f t="shared" si="2"/>
        <v>#DIV/0!</v>
      </c>
      <c r="F16" s="11" t="e">
        <f t="shared" si="3"/>
        <v>#DIV/0!</v>
      </c>
      <c r="G16" s="2"/>
      <c r="H16" s="2"/>
      <c r="I16" s="2"/>
      <c r="J16" s="2"/>
    </row>
    <row r="17" spans="1:10" ht="16.5" thickBot="1" x14ac:dyDescent="0.3">
      <c r="A17" s="5">
        <v>8</v>
      </c>
      <c r="B17" s="12" t="e">
        <f t="shared" si="0"/>
        <v>#DIV/0!</v>
      </c>
      <c r="C17" s="12" t="e">
        <f>C16/(1+8*C16)</f>
        <v>#DIV/0!</v>
      </c>
      <c r="D17" s="12" t="e">
        <f t="shared" si="1"/>
        <v>#DIV/0!</v>
      </c>
      <c r="E17" s="12" t="e">
        <f t="shared" si="2"/>
        <v>#DIV/0!</v>
      </c>
      <c r="F17" s="11" t="e">
        <f t="shared" si="3"/>
        <v>#DIV/0!</v>
      </c>
      <c r="G17" s="2"/>
      <c r="H17" s="2"/>
      <c r="I17" s="2"/>
      <c r="J17" s="2"/>
    </row>
    <row r="18" spans="1:10" ht="16.5" thickBot="1" x14ac:dyDescent="0.3">
      <c r="A18" s="5">
        <v>9</v>
      </c>
      <c r="B18" s="12" t="e">
        <f t="shared" si="0"/>
        <v>#DIV/0!</v>
      </c>
      <c r="C18" s="12" t="e">
        <f>C17/(1+9*C17)</f>
        <v>#DIV/0!</v>
      </c>
      <c r="D18" s="12" t="e">
        <f t="shared" si="1"/>
        <v>#DIV/0!</v>
      </c>
      <c r="E18" s="12" t="e">
        <f t="shared" si="2"/>
        <v>#DIV/0!</v>
      </c>
      <c r="F18" s="11" t="e">
        <f t="shared" si="3"/>
        <v>#DIV/0!</v>
      </c>
      <c r="G18" s="2"/>
      <c r="H18" s="2"/>
      <c r="I18" s="2"/>
      <c r="J18" s="2"/>
    </row>
    <row r="19" spans="1:10" ht="16.5" thickBot="1" x14ac:dyDescent="0.3">
      <c r="A19" s="5">
        <v>10</v>
      </c>
      <c r="B19" s="12" t="e">
        <f t="shared" si="0"/>
        <v>#DIV/0!</v>
      </c>
      <c r="C19" s="12" t="e">
        <f>C18/(1+10*C18)</f>
        <v>#DIV/0!</v>
      </c>
      <c r="D19" s="12" t="e">
        <f t="shared" si="1"/>
        <v>#DIV/0!</v>
      </c>
      <c r="E19" s="12" t="e">
        <f t="shared" si="2"/>
        <v>#DIV/0!</v>
      </c>
      <c r="F19" s="11" t="e">
        <f t="shared" si="3"/>
        <v>#DIV/0!</v>
      </c>
      <c r="G19" s="2"/>
      <c r="H19" s="2"/>
      <c r="I19" s="2"/>
      <c r="J19" s="2"/>
    </row>
    <row r="20" spans="1:10" ht="16.5" thickBot="1" x14ac:dyDescent="0.3">
      <c r="A20" s="5">
        <v>11</v>
      </c>
      <c r="B20" s="12" t="e">
        <f t="shared" si="0"/>
        <v>#DIV/0!</v>
      </c>
      <c r="C20" s="12" t="e">
        <f>C19/(1+11*C19)</f>
        <v>#DIV/0!</v>
      </c>
      <c r="D20" s="12" t="e">
        <f t="shared" si="1"/>
        <v>#DIV/0!</v>
      </c>
      <c r="E20" s="12" t="e">
        <f t="shared" si="2"/>
        <v>#DIV/0!</v>
      </c>
      <c r="F20" s="11" t="e">
        <f t="shared" si="3"/>
        <v>#DIV/0!</v>
      </c>
      <c r="G20" s="2"/>
      <c r="H20" s="2"/>
      <c r="I20" s="2"/>
      <c r="J20" s="2"/>
    </row>
    <row r="21" spans="1:10" ht="16.5" thickBot="1" x14ac:dyDescent="0.3">
      <c r="A21" s="5">
        <v>12</v>
      </c>
      <c r="B21" s="12" t="e">
        <f t="shared" si="0"/>
        <v>#DIV/0!</v>
      </c>
      <c r="C21" s="12" t="e">
        <f>C20/(1+12*C20)</f>
        <v>#DIV/0!</v>
      </c>
      <c r="D21" s="12" t="e">
        <f t="shared" si="1"/>
        <v>#DIV/0!</v>
      </c>
      <c r="E21" s="12" t="e">
        <f t="shared" si="2"/>
        <v>#DIV/0!</v>
      </c>
      <c r="F21" s="11" t="e">
        <f t="shared" si="3"/>
        <v>#DIV/0!</v>
      </c>
      <c r="G21" s="2"/>
      <c r="H21" s="2"/>
      <c r="I21" s="2"/>
      <c r="J21" s="2"/>
    </row>
    <row r="22" spans="1:10" ht="16.5" thickBot="1" x14ac:dyDescent="0.3">
      <c r="A22" s="5">
        <v>13</v>
      </c>
      <c r="B22" s="12" t="e">
        <f t="shared" si="0"/>
        <v>#DIV/0!</v>
      </c>
      <c r="C22" s="12" t="e">
        <f>C21/(1+13*C21)</f>
        <v>#DIV/0!</v>
      </c>
      <c r="D22" s="12" t="e">
        <f t="shared" si="1"/>
        <v>#DIV/0!</v>
      </c>
      <c r="E22" s="12" t="e">
        <f t="shared" si="2"/>
        <v>#DIV/0!</v>
      </c>
      <c r="F22" s="11" t="e">
        <f t="shared" si="3"/>
        <v>#DIV/0!</v>
      </c>
      <c r="G22" s="2"/>
      <c r="H22" s="2"/>
      <c r="I22" s="2"/>
      <c r="J22" s="2"/>
    </row>
    <row r="23" spans="1:10" ht="16.5" thickBot="1" x14ac:dyDescent="0.3">
      <c r="A23" s="5">
        <v>14</v>
      </c>
      <c r="B23" s="12" t="e">
        <f t="shared" si="0"/>
        <v>#DIV/0!</v>
      </c>
      <c r="C23" s="12" t="e">
        <f>C22/(1+14*C22)</f>
        <v>#DIV/0!</v>
      </c>
      <c r="D23" s="12" t="e">
        <f t="shared" si="1"/>
        <v>#DIV/0!</v>
      </c>
      <c r="E23" s="12" t="e">
        <f t="shared" si="2"/>
        <v>#DIV/0!</v>
      </c>
      <c r="F23" s="11" t="e">
        <f t="shared" si="3"/>
        <v>#DIV/0!</v>
      </c>
      <c r="G23" s="2"/>
      <c r="H23" s="2"/>
      <c r="I23" s="2"/>
      <c r="J23" s="2"/>
    </row>
    <row r="24" spans="1:10" ht="16.5" thickBot="1" x14ac:dyDescent="0.3">
      <c r="A24" s="5">
        <v>15</v>
      </c>
      <c r="B24" s="12" t="e">
        <f t="shared" si="0"/>
        <v>#DIV/0!</v>
      </c>
      <c r="C24" s="12" t="e">
        <f>C23/(1+15*C23)</f>
        <v>#DIV/0!</v>
      </c>
      <c r="D24" s="12" t="e">
        <f t="shared" si="1"/>
        <v>#DIV/0!</v>
      </c>
      <c r="E24" s="12" t="e">
        <f t="shared" si="2"/>
        <v>#DIV/0!</v>
      </c>
      <c r="F24" s="11" t="e">
        <f t="shared" si="3"/>
        <v>#DIV/0!</v>
      </c>
      <c r="G24" s="2"/>
      <c r="H24" s="2"/>
      <c r="I24" s="2"/>
      <c r="J24" s="2"/>
    </row>
    <row r="25" spans="1:10" ht="16.5" thickBot="1" x14ac:dyDescent="0.3">
      <c r="A25" s="5">
        <v>16</v>
      </c>
      <c r="B25" s="12" t="e">
        <f t="shared" si="0"/>
        <v>#DIV/0!</v>
      </c>
      <c r="C25" s="12" t="e">
        <f>C24/(1+16*C24)</f>
        <v>#DIV/0!</v>
      </c>
      <c r="D25" s="12" t="e">
        <f t="shared" si="1"/>
        <v>#DIV/0!</v>
      </c>
      <c r="E25" s="12" t="e">
        <f t="shared" si="2"/>
        <v>#DIV/0!</v>
      </c>
      <c r="F25" s="11" t="e">
        <f t="shared" si="3"/>
        <v>#DIV/0!</v>
      </c>
      <c r="G25" s="2"/>
      <c r="H25" s="2"/>
      <c r="I25" s="2"/>
      <c r="J25" s="2"/>
    </row>
    <row r="26" spans="1:10" ht="16.5" thickBot="1" x14ac:dyDescent="0.3">
      <c r="A26" s="5">
        <v>17</v>
      </c>
      <c r="B26" s="12" t="e">
        <f t="shared" si="0"/>
        <v>#DIV/0!</v>
      </c>
      <c r="C26" s="12" t="e">
        <f>C25/(1+17*C25)</f>
        <v>#DIV/0!</v>
      </c>
      <c r="D26" s="12" t="e">
        <f t="shared" si="1"/>
        <v>#DIV/0!</v>
      </c>
      <c r="E26" s="12" t="e">
        <f t="shared" si="2"/>
        <v>#DIV/0!</v>
      </c>
      <c r="F26" s="11" t="e">
        <f t="shared" si="3"/>
        <v>#DIV/0!</v>
      </c>
      <c r="G26" s="2"/>
      <c r="H26" s="2"/>
      <c r="I26" s="2"/>
      <c r="J26" s="2"/>
    </row>
    <row r="27" spans="1:10" ht="16.5" thickBot="1" x14ac:dyDescent="0.3">
      <c r="A27" s="5">
        <v>18</v>
      </c>
      <c r="B27" s="12" t="e">
        <f t="shared" si="0"/>
        <v>#DIV/0!</v>
      </c>
      <c r="C27" s="12" t="e">
        <f>C26/(1+18*C26)</f>
        <v>#DIV/0!</v>
      </c>
      <c r="D27" s="12" t="e">
        <f t="shared" si="1"/>
        <v>#DIV/0!</v>
      </c>
      <c r="E27" s="12" t="e">
        <f t="shared" si="2"/>
        <v>#DIV/0!</v>
      </c>
      <c r="F27" s="11" t="e">
        <f t="shared" si="3"/>
        <v>#DIV/0!</v>
      </c>
      <c r="G27" s="2"/>
      <c r="H27" s="2"/>
      <c r="I27" s="2"/>
      <c r="J27" s="2"/>
    </row>
    <row r="28" spans="1:10" ht="16.5" thickBot="1" x14ac:dyDescent="0.3">
      <c r="A28" s="5">
        <v>19</v>
      </c>
      <c r="B28" s="12" t="e">
        <f t="shared" si="0"/>
        <v>#DIV/0!</v>
      </c>
      <c r="C28" s="12" t="e">
        <f>C27/(1+19*C27)</f>
        <v>#DIV/0!</v>
      </c>
      <c r="D28" s="12" t="e">
        <f t="shared" si="1"/>
        <v>#DIV/0!</v>
      </c>
      <c r="E28" s="12" t="e">
        <f t="shared" si="2"/>
        <v>#DIV/0!</v>
      </c>
      <c r="F28" s="11" t="e">
        <f t="shared" si="3"/>
        <v>#DIV/0!</v>
      </c>
      <c r="G28" s="2"/>
      <c r="H28" s="2"/>
      <c r="I28" s="2"/>
      <c r="J28" s="2"/>
    </row>
    <row r="29" spans="1:10" ht="16.5" thickBot="1" x14ac:dyDescent="0.3">
      <c r="A29" s="5">
        <v>20</v>
      </c>
      <c r="B29" s="12" t="e">
        <f t="shared" si="0"/>
        <v>#DIV/0!</v>
      </c>
      <c r="C29" s="12" t="e">
        <f>C28/(1+20*C28)</f>
        <v>#DIV/0!</v>
      </c>
      <c r="D29" s="12" t="e">
        <f t="shared" si="1"/>
        <v>#DIV/0!</v>
      </c>
      <c r="E29" s="12" t="e">
        <f t="shared" si="2"/>
        <v>#DIV/0!</v>
      </c>
      <c r="F29" s="11" t="e">
        <f t="shared" si="3"/>
        <v>#DIV/0!</v>
      </c>
      <c r="G29" s="2"/>
      <c r="H29" s="2"/>
      <c r="I29" s="2"/>
      <c r="J29" s="2"/>
    </row>
    <row r="30" spans="1:10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</sheetData>
  <mergeCells count="3">
    <mergeCell ref="A7:A8"/>
    <mergeCell ref="B7:C7"/>
    <mergeCell ref="D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opLeftCell="A46" workbookViewId="0">
      <selection activeCell="H74" sqref="H74"/>
    </sheetView>
  </sheetViews>
  <sheetFormatPr defaultRowHeight="15" x14ac:dyDescent="0.25"/>
  <sheetData>
    <row r="1" spans="1:1" ht="19.5" x14ac:dyDescent="0.35">
      <c r="A1" s="14" t="s">
        <v>13</v>
      </c>
    </row>
    <row r="9" spans="1:1" ht="15.75" x14ac:dyDescent="0.25">
      <c r="A9" s="13" t="s">
        <v>14</v>
      </c>
    </row>
    <row r="18" spans="1:15" ht="15.75" x14ac:dyDescent="0.25">
      <c r="A18" s="13" t="s">
        <v>15</v>
      </c>
    </row>
    <row r="19" spans="1:1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ген. структ. популяции</vt:lpstr>
      <vt:lpstr>Пример</vt:lpstr>
    </vt:vector>
  </TitlesOfParts>
  <Company>SPecialiST RePack, SanBuild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2017-05-02T15:34:24Z</dcterms:created>
  <dcterms:modified xsi:type="dcterms:W3CDTF">2017-05-03T09:15:08Z</dcterms:modified>
</cp:coreProperties>
</file>